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Aud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B34" i="2" l="1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<sst xmlns="http://schemas.openxmlformats.org/spreadsheetml/2006/main" count="57" uniqueCount="32">
  <si>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</si>
  <si>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</si>
  <si>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</si>
  <si>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</si>
  <si>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</si>
  <si>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</si>
  <si>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</si>
  <si>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</si>
  <si>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</si>
  <si>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</si>
  <si>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</si>
  <si>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</si>
  <si>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</si>
  <si>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</si>
  <si>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</si>
  <si>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</si>
  <si>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</si>
  <si>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</si>
  <si>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</si>
  <si>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</si>
  <si>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</si>
  <si>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</si>
  <si>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</si>
  <si>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</si>
  <si>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</si>
  <si>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</si>
  <si>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</si>
  <si>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</si>
  <si>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</si>
  <si>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</si>
  <si>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</si>
  <si>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Doctor of Audiology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</si>
</sst>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L19" sqref="L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431</v>
      </c>
      <c r="C8" s="17">
        <f t="shared" ref="C8:C16" si="0">SUM(B8*2)</f>
        <v>862</v>
      </c>
      <c r="D8" s="17">
        <f t="shared" ref="D8:D16" si="1">SUM(B8*3)</f>
        <v>1293</v>
      </c>
      <c r="E8" s="17">
        <f t="shared" ref="E8:E16" si="2">SUM(B8*4)</f>
        <v>1724</v>
      </c>
      <c r="F8" s="17">
        <f t="shared" ref="F8:F16" si="3">SUM(B8*5)</f>
        <v>2155</v>
      </c>
      <c r="G8" s="17">
        <f t="shared" ref="G8:G16" si="4">SUM(B8*6)</f>
        <v>2586</v>
      </c>
      <c r="H8" s="17">
        <f t="shared" ref="H8:H16" si="5">SUM(B8*7)</f>
        <v>3017</v>
      </c>
      <c r="I8" s="17">
        <f t="shared" ref="I8:I16" si="6">SUM(B8*8)</f>
        <v>3448</v>
      </c>
      <c r="J8" s="17">
        <f t="shared" ref="J8:J15" si="7">SUM(B8*9)</f>
        <v>3879</v>
      </c>
      <c r="K8" s="17">
        <f t="shared" ref="K8" si="8">SUM(B8*10)</f>
        <v>4310</v>
      </c>
      <c r="L8" s="17">
        <f t="shared" ref="L8" si="9">SUM(B8*11)</f>
        <v>4741</v>
      </c>
      <c r="M8" s="18">
        <v>5170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 t="shared" si="6"/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0"/>
        <v>0</v>
      </c>
      <c r="D11" s="19">
        <f t="shared" si="1"/>
        <v>0</v>
      </c>
      <c r="E11" s="19">
        <f t="shared" si="2"/>
        <v>0</v>
      </c>
      <c r="F11" s="19">
        <f t="shared" si="3"/>
        <v>0</v>
      </c>
      <c r="G11" s="19">
        <f t="shared" si="4"/>
        <v>0</v>
      </c>
      <c r="H11" s="19">
        <f t="shared" si="5"/>
        <v>0</v>
      </c>
      <c r="I11" s="19">
        <f t="shared" si="6"/>
        <v>0</v>
      </c>
      <c r="J11" s="19">
        <f t="shared" si="7"/>
        <v>0</v>
      </c>
      <c r="K11" s="19">
        <f t="shared" ref="K11" si="10">SUM(C11*9)</f>
        <v>0</v>
      </c>
      <c r="L11" s="19">
        <f t="shared" ref="L11" si="11">SUM(D11*9)</f>
        <v>0</v>
      </c>
      <c r="M11" s="19">
        <f t="shared" ref="M11" si="12">SUM(E11*9)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0"/>
        <v>0</v>
      </c>
      <c r="D15" s="21">
        <f t="shared" si="1"/>
        <v>0</v>
      </c>
      <c r="E15" s="21">
        <f t="shared" si="2"/>
        <v>0</v>
      </c>
      <c r="F15" s="21">
        <f t="shared" si="3"/>
        <v>0</v>
      </c>
      <c r="G15" s="21">
        <f t="shared" si="4"/>
        <v>0</v>
      </c>
      <c r="H15" s="21">
        <f t="shared" si="5"/>
        <v>0</v>
      </c>
      <c r="I15" s="21">
        <f t="shared" si="6"/>
        <v>0</v>
      </c>
      <c r="J15" s="21">
        <f t="shared" si="7"/>
        <v>0</v>
      </c>
      <c r="K15" s="21">
        <f t="shared" ref="K15" si="13">SUM(C15*9)</f>
        <v>0</v>
      </c>
      <c r="L15" s="21">
        <f t="shared" ref="L15" si="14">SUM(D15*9)</f>
        <v>0</v>
      </c>
      <c r="M15" s="21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0"/>
        <v>69.62</v>
      </c>
      <c r="D16" s="19">
        <f t="shared" si="1"/>
        <v>104.43</v>
      </c>
      <c r="E16" s="19">
        <f t="shared" si="2"/>
        <v>139.24</v>
      </c>
      <c r="F16" s="19">
        <f t="shared" si="3"/>
        <v>174.05</v>
      </c>
      <c r="G16" s="19">
        <f t="shared" si="4"/>
        <v>208.86</v>
      </c>
      <c r="H16" s="19">
        <f t="shared" si="5"/>
        <v>243.67000000000002</v>
      </c>
      <c r="I16" s="19">
        <f t="shared" si="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6">SUM(B8:B18)</f>
        <v>631.01000000000022</v>
      </c>
      <c r="C19" s="22">
        <f t="shared" si="16"/>
        <v>1172.02</v>
      </c>
      <c r="D19" s="22">
        <f t="shared" si="16"/>
        <v>1713.0300000000004</v>
      </c>
      <c r="E19" s="22">
        <f t="shared" si="16"/>
        <v>2254.04</v>
      </c>
      <c r="F19" s="22">
        <f t="shared" si="16"/>
        <v>2795.0500000000006</v>
      </c>
      <c r="G19" s="22">
        <f t="shared" si="16"/>
        <v>3336.0600000000009</v>
      </c>
      <c r="H19" s="22">
        <f t="shared" si="16"/>
        <v>3877.0699999999993</v>
      </c>
      <c r="I19" s="22">
        <f t="shared" si="16"/>
        <v>4418.08</v>
      </c>
      <c r="J19" s="22">
        <f t="shared" si="16"/>
        <v>5289</v>
      </c>
      <c r="K19" s="22">
        <f t="shared" si="16"/>
        <v>5720</v>
      </c>
      <c r="L19" s="22">
        <f t="shared" si="16"/>
        <v>6151</v>
      </c>
      <c r="M19" s="23">
        <f t="shared" si="16"/>
        <v>6580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973</v>
      </c>
      <c r="C23" s="17">
        <f t="shared" ref="C23" si="17">SUM(B23*2)</f>
        <v>1946</v>
      </c>
      <c r="D23" s="17">
        <f t="shared" ref="D23" si="18">SUM(B23*3)</f>
        <v>2919</v>
      </c>
      <c r="E23" s="17">
        <f t="shared" ref="E23" si="19">SUM(B23*4)</f>
        <v>3892</v>
      </c>
      <c r="F23" s="17">
        <f t="shared" ref="F23" si="20">SUM(B23*5)</f>
        <v>4865</v>
      </c>
      <c r="G23" s="17">
        <f t="shared" ref="G23" si="21">SUM(B23*6)</f>
        <v>5838</v>
      </c>
      <c r="H23" s="17">
        <f t="shared" ref="H23" si="22">SUM(B23*7)</f>
        <v>6811</v>
      </c>
      <c r="I23" s="17">
        <f t="shared" ref="I23" si="23">SUM(B23*8)</f>
        <v>7784</v>
      </c>
      <c r="J23" s="17">
        <f t="shared" ref="J23" si="24">SUM(B23*9)</f>
        <v>8757</v>
      </c>
      <c r="K23" s="17">
        <f t="shared" ref="K23" si="25">SUM(B23*10)</f>
        <v>9730</v>
      </c>
      <c r="L23" s="17">
        <f t="shared" ref="L23" si="26">SUM(B23*11)</f>
        <v>10703</v>
      </c>
      <c r="M23" s="18">
        <v>11670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" si="27">SUM(B24*2)</f>
        <v>43.76</v>
      </c>
      <c r="D24" s="19">
        <f t="shared" ref="D24" si="28">SUM(B24*3)</f>
        <v>65.64</v>
      </c>
      <c r="E24" s="19">
        <f t="shared" ref="E24" si="29">SUM(B24*4)</f>
        <v>87.52</v>
      </c>
      <c r="F24" s="19">
        <f t="shared" ref="F24" si="30">SUM(B24*5)</f>
        <v>109.39999999999999</v>
      </c>
      <c r="G24" s="19">
        <f t="shared" ref="G24" si="31">SUM(B24*6)</f>
        <v>131.28</v>
      </c>
      <c r="H24" s="19">
        <f t="shared" ref="H24" si="32">SUM(B24*7)</f>
        <v>153.16</v>
      </c>
      <c r="I24" s="19">
        <f t="shared" ref="I24" si="33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ref="C26:C31" si="34">SUM(B26*2)</f>
        <v>0</v>
      </c>
      <c r="D26" s="19">
        <f t="shared" ref="D26:D31" si="35">SUM(B26*3)</f>
        <v>0</v>
      </c>
      <c r="E26" s="19">
        <f t="shared" ref="E26:E31" si="36">SUM(B26*4)</f>
        <v>0</v>
      </c>
      <c r="F26" s="19">
        <f t="shared" ref="F26:F31" si="37">SUM(B26*5)</f>
        <v>0</v>
      </c>
      <c r="G26" s="19">
        <f t="shared" ref="G26:G31" si="38">SUM(B26*6)</f>
        <v>0</v>
      </c>
      <c r="H26" s="19">
        <f t="shared" ref="H26:H31" si="39">SUM(B26*7)</f>
        <v>0</v>
      </c>
      <c r="I26" s="19">
        <f t="shared" ref="I26:I31" si="40">SUM(B26*8)</f>
        <v>0</v>
      </c>
      <c r="J26" s="19">
        <f t="shared" ref="J26" si="41">SUM(B26*9)</f>
        <v>0</v>
      </c>
      <c r="K26" s="19">
        <f t="shared" ref="K26" si="42">SUM(C26*9)</f>
        <v>0</v>
      </c>
      <c r="L26" s="19">
        <f t="shared" ref="L26" si="43">SUM(D26*9)</f>
        <v>0</v>
      </c>
      <c r="M26" s="19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34"/>
        <v>21.42</v>
      </c>
      <c r="D27" s="20">
        <f t="shared" si="35"/>
        <v>32.130000000000003</v>
      </c>
      <c r="E27" s="20">
        <f t="shared" si="36"/>
        <v>42.84</v>
      </c>
      <c r="F27" s="20">
        <f t="shared" si="37"/>
        <v>53.550000000000004</v>
      </c>
      <c r="G27" s="20">
        <f t="shared" si="38"/>
        <v>64.260000000000005</v>
      </c>
      <c r="H27" s="20">
        <f t="shared" si="39"/>
        <v>74.97</v>
      </c>
      <c r="I27" s="20">
        <f t="shared" si="40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34"/>
        <v>10.42</v>
      </c>
      <c r="D28" s="19">
        <f t="shared" si="35"/>
        <v>15.629999999999999</v>
      </c>
      <c r="E28" s="19">
        <f t="shared" si="36"/>
        <v>20.84</v>
      </c>
      <c r="F28" s="19">
        <f t="shared" si="37"/>
        <v>26.05</v>
      </c>
      <c r="G28" s="19">
        <f t="shared" si="38"/>
        <v>31.259999999999998</v>
      </c>
      <c r="H28" s="19">
        <f t="shared" si="39"/>
        <v>36.47</v>
      </c>
      <c r="I28" s="19">
        <f t="shared" si="40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34"/>
        <v>34.42</v>
      </c>
      <c r="D29" s="20">
        <f t="shared" si="35"/>
        <v>51.63</v>
      </c>
      <c r="E29" s="20">
        <f t="shared" si="36"/>
        <v>68.84</v>
      </c>
      <c r="F29" s="20">
        <f t="shared" si="37"/>
        <v>86.050000000000011</v>
      </c>
      <c r="G29" s="20">
        <f t="shared" si="38"/>
        <v>103.26</v>
      </c>
      <c r="H29" s="20">
        <f t="shared" si="39"/>
        <v>120.47</v>
      </c>
      <c r="I29" s="20">
        <f t="shared" si="40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34"/>
        <v>0</v>
      </c>
      <c r="D30" s="21">
        <f t="shared" si="35"/>
        <v>0</v>
      </c>
      <c r="E30" s="21">
        <f t="shared" si="36"/>
        <v>0</v>
      </c>
      <c r="F30" s="21">
        <f t="shared" si="37"/>
        <v>0</v>
      </c>
      <c r="G30" s="21">
        <f t="shared" si="38"/>
        <v>0</v>
      </c>
      <c r="H30" s="21">
        <f t="shared" si="39"/>
        <v>0</v>
      </c>
      <c r="I30" s="21">
        <f t="shared" si="40"/>
        <v>0</v>
      </c>
      <c r="J30" s="21">
        <f t="shared" ref="J30" si="45">SUM(B30*9)</f>
        <v>0</v>
      </c>
      <c r="K30" s="21">
        <f t="shared" ref="K30" si="46">SUM(C30*9)</f>
        <v>0</v>
      </c>
      <c r="L30" s="21">
        <f t="shared" ref="L30" si="47">SUM(D30*9)</f>
        <v>0</v>
      </c>
      <c r="M30" s="21">
        <f t="shared" ref="M30" si="48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34"/>
        <v>69.62</v>
      </c>
      <c r="D31" s="19">
        <f t="shared" si="35"/>
        <v>104.43</v>
      </c>
      <c r="E31" s="19">
        <f t="shared" si="36"/>
        <v>139.24</v>
      </c>
      <c r="F31" s="19">
        <f t="shared" si="37"/>
        <v>174.05</v>
      </c>
      <c r="G31" s="19">
        <f t="shared" si="38"/>
        <v>208.86</v>
      </c>
      <c r="H31" s="19">
        <f t="shared" si="39"/>
        <v>243.67000000000002</v>
      </c>
      <c r="I31" s="19">
        <f t="shared" si="40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49">SUM(B23:B33)</f>
        <v>1173.0100000000002</v>
      </c>
      <c r="C34" s="22">
        <f t="shared" si="49"/>
        <v>2256.0200000000004</v>
      </c>
      <c r="D34" s="22">
        <f t="shared" si="49"/>
        <v>3339.03</v>
      </c>
      <c r="E34" s="22">
        <f t="shared" si="49"/>
        <v>4422.04</v>
      </c>
      <c r="F34" s="22">
        <f t="shared" si="49"/>
        <v>5505.05</v>
      </c>
      <c r="G34" s="22">
        <f t="shared" si="49"/>
        <v>6588.06</v>
      </c>
      <c r="H34" s="22">
        <f t="shared" si="49"/>
        <v>7671.0700000000006</v>
      </c>
      <c r="I34" s="22">
        <f t="shared" si="49"/>
        <v>8754.08</v>
      </c>
      <c r="J34" s="22">
        <f t="shared" si="49"/>
        <v>10167</v>
      </c>
      <c r="K34" s="22">
        <f t="shared" si="49"/>
        <v>11140</v>
      </c>
      <c r="L34" s="22">
        <f t="shared" si="49"/>
        <v>12113</v>
      </c>
      <c r="M34" s="23">
        <f t="shared" si="49"/>
        <v>13080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6oMOLlhapihI/dZbt1EutN6/4vI7kncVxLwqikPM+jl3WJ9El19NOBpv8C45hjLxLsjWZdSrv+r1JbEvRipHnQ==" saltValue="jAx78RDv41StvAssw4Xef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2019-09-27T15:39:49Z</dcterms:modified>
  <cp:category>tuition</cp:category>
</cp:coreProperties>
</file>